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informacion contable\"/>
    </mc:Choice>
  </mc:AlternateContent>
  <xr:revisionPtr revIDLastSave="0" documentId="8_{0970A982-9BC8-47F2-B05B-83022899B22F}" xr6:coauthVersionLast="47" xr6:coauthVersionMax="47" xr10:uidLastSave="{00000000-0000-0000-0000-000000000000}"/>
  <bookViews>
    <workbookView xWindow="-120" yWindow="-120" windowWidth="20730" windowHeight="11160" tabRatio="863" firstSheet="8" activeTab="11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5" i="60" s="1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60" i="60" l="1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63" i="62" l="1"/>
  <c r="C48" i="62" s="1"/>
  <c r="C122" i="62" s="1"/>
  <c r="D63" i="62"/>
  <c r="C98" i="60"/>
  <c r="D48" i="62"/>
  <c r="D122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s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<sst xmlns="http://schemas.openxmlformats.org/spreadsheetml/2006/main" count="935" uniqueCount="664">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</sst>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43" fontId="12" fillId="8" borderId="1" xfId="18" applyFont="1" applyFill="1" applyBorder="1" applyAlignment="1">
      <alignment horizontal="right" vertical="center"/>
    </xf>
    <xf numFmtId="43" fontId="12" fillId="0" borderId="9" xfId="18" applyFont="1" applyBorder="1" applyAlignment="1">
      <alignment horizontal="right" vertical="center"/>
    </xf>
    <xf numFmtId="43" fontId="1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wrapText="1" indent="1"/>
    </xf>
    <xf numFmtId="43" fontId="3" fillId="0" borderId="9" xfId="18" applyFont="1" applyBorder="1" applyAlignment="1">
      <alignment horizontal="right" vertical="center"/>
    </xf>
    <xf numFmtId="43" fontId="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indent="1"/>
    </xf>
    <xf numFmtId="43" fontId="13" fillId="0" borderId="9" xfId="18" applyFont="1" applyBorder="1" applyAlignment="1">
      <alignment horizontal="right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wrapText="1" indent="1"/>
    </xf>
    <xf numFmtId="43" fontId="13" fillId="0" borderId="9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indent="1"/>
    </xf>
    <xf numFmtId="43" fontId="13" fillId="0" borderId="11" xfId="18" applyFont="1" applyBorder="1" applyAlignment="1">
      <alignment horizontal="right" vertical="center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51" t="s">
        <v>662</v>
      </c>
      <c r="B1" s="151"/>
      <c r="C1" s="17"/>
      <c r="D1" s="14" t="s">
        <v>602</v>
      </c>
      <c r="E1" s="15">
        <v>2023</v>
      </c>
    </row>
    <row r="2" spans="1:5" ht="18.95" customHeight="1" x14ac:dyDescent="0.2">
      <c r="A2" s="152" t="s">
        <v>601</v>
      </c>
      <c r="B2" s="152"/>
      <c r="C2" s="36"/>
      <c r="D2" s="14" t="s">
        <v>603</v>
      </c>
      <c r="E2" s="17" t="s">
        <v>608</v>
      </c>
    </row>
    <row r="3" spans="1:5" ht="18.95" customHeight="1" x14ac:dyDescent="0.2">
      <c r="A3" s="151" t="s">
        <v>663</v>
      </c>
      <c r="B3" s="151"/>
      <c r="C3" s="17"/>
      <c r="D3" s="14" t="s">
        <v>604</v>
      </c>
      <c r="E3" s="15">
        <v>4</v>
      </c>
    </row>
    <row r="4" spans="1:5" ht="18.95" customHeight="1" x14ac:dyDescent="0.2">
      <c r="A4" s="151" t="s">
        <v>623</v>
      </c>
      <c r="B4" s="151"/>
      <c r="C4" s="151"/>
      <c r="D4" s="151"/>
      <c r="E4" s="151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2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53" t="s">
        <v>662</v>
      </c>
      <c r="B1" s="154"/>
      <c r="C1" s="154"/>
      <c r="D1" s="154"/>
      <c r="E1" s="154"/>
      <c r="F1" s="154"/>
      <c r="G1" s="14" t="s">
        <v>605</v>
      </c>
      <c r="H1" s="25">
        <v>2023</v>
      </c>
    </row>
    <row r="2" spans="1:8" s="16" customFormat="1" ht="18.95" customHeight="1" x14ac:dyDescent="0.25">
      <c r="A2" s="153" t="s">
        <v>609</v>
      </c>
      <c r="B2" s="154"/>
      <c r="C2" s="154"/>
      <c r="D2" s="154"/>
      <c r="E2" s="154"/>
      <c r="F2" s="154"/>
      <c r="G2" s="14" t="s">
        <v>606</v>
      </c>
      <c r="H2" s="25" t="s">
        <v>608</v>
      </c>
    </row>
    <row r="3" spans="1:8" s="16" customFormat="1" ht="18.95" customHeight="1" x14ac:dyDescent="0.25">
      <c r="A3" s="153" t="s">
        <v>663</v>
      </c>
      <c r="B3" s="154"/>
      <c r="C3" s="154"/>
      <c r="D3" s="154"/>
      <c r="E3" s="154"/>
      <c r="F3" s="154"/>
      <c r="G3" s="14" t="s">
        <v>607</v>
      </c>
      <c r="H3" s="25">
        <v>4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2450673.94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161008.43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3336019.11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171410.03</v>
      </c>
      <c r="D20" s="24">
        <v>171410.03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2480794.2200000002</v>
      </c>
      <c r="D23" s="24">
        <v>2480794.2200000002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2426180.2999999998</v>
      </c>
      <c r="D24" s="24">
        <v>2426180.2999999998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105484.5</v>
      </c>
      <c r="D25" s="24">
        <v>105484.5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9082146.6300000008</v>
      </c>
      <c r="D27" s="24">
        <v>9082146.6300000008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200004961.61000001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105865662.98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49999.360000000001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95007232.409999996</v>
      </c>
      <c r="D62" s="24">
        <f t="shared" ref="D62:E62" si="0">SUM(D63:D70)</f>
        <v>4063341.42</v>
      </c>
      <c r="E62" s="24">
        <f t="shared" si="0"/>
        <v>44002026.859999999</v>
      </c>
    </row>
    <row r="63" spans="1:9" x14ac:dyDescent="0.2">
      <c r="A63" s="22">
        <v>1241</v>
      </c>
      <c r="B63" s="20" t="s">
        <v>237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5518250.4000000004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205514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48267864.689999998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4063341.42</v>
      </c>
      <c r="E67" s="24">
        <v>44002026.859999999</v>
      </c>
    </row>
    <row r="68" spans="1:9" x14ac:dyDescent="0.2">
      <c r="A68" s="22">
        <v>1246</v>
      </c>
      <c r="B68" s="20" t="s">
        <v>242</v>
      </c>
      <c r="C68" s="24">
        <v>28119225.289999999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42872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42872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26098416.600000001</v>
      </c>
      <c r="D110" s="24">
        <f>SUM(D111:D119)</f>
        <v>26098416.600000001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94103.4</v>
      </c>
      <c r="D111" s="24">
        <f>C111</f>
        <v>94103.4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11047076.42</v>
      </c>
      <c r="D112" s="24">
        <f t="shared" ref="D112:D119" si="1">C112</f>
        <v>11047076.42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7293777.75</v>
      </c>
      <c r="D113" s="24">
        <f t="shared" si="1"/>
        <v>7293777.75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1093835.1399999999</v>
      </c>
      <c r="D115" s="24">
        <f t="shared" si="1"/>
        <v>1093835.1399999999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5363218.99</v>
      </c>
      <c r="D117" s="24">
        <f t="shared" si="1"/>
        <v>5363218.99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1206404.8999999999</v>
      </c>
      <c r="D119" s="24">
        <f t="shared" si="1"/>
        <v>1206404.8999999999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76" zoomScaleNormal="100" workbookViewId="0">
      <selection activeCell="B205" sqref="B205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52" t="s">
        <v>662</v>
      </c>
      <c r="B1" s="152"/>
      <c r="C1" s="152"/>
      <c r="D1" s="14" t="s">
        <v>605</v>
      </c>
      <c r="E1" s="25">
        <v>2023</v>
      </c>
    </row>
    <row r="2" spans="1:5" s="16" customFormat="1" ht="18.95" customHeight="1" x14ac:dyDescent="0.25">
      <c r="A2" s="152" t="s">
        <v>610</v>
      </c>
      <c r="B2" s="152"/>
      <c r="C2" s="152"/>
      <c r="D2" s="14" t="s">
        <v>606</v>
      </c>
      <c r="E2" s="25" t="s">
        <v>608</v>
      </c>
    </row>
    <row r="3" spans="1:5" s="16" customFormat="1" ht="18.95" customHeight="1" x14ac:dyDescent="0.25">
      <c r="A3" s="152" t="s">
        <v>663</v>
      </c>
      <c r="B3" s="152"/>
      <c r="C3" s="152"/>
      <c r="D3" s="14" t="s">
        <v>607</v>
      </c>
      <c r="E3" s="25">
        <v>4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46618804.689999998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14862720.549999999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14298875.119999999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70067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493778.43</v>
      </c>
      <c r="D16" s="81"/>
      <c r="E16" s="47"/>
    </row>
    <row r="17" spans="1:5" ht="22.5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2.5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26274181.890000001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1339649.04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21888563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208558.19</v>
      </c>
      <c r="D31" s="81"/>
      <c r="E31" s="47"/>
    </row>
    <row r="32" spans="1:5" ht="22.5" x14ac:dyDescent="0.2">
      <c r="A32" s="48">
        <v>4145</v>
      </c>
      <c r="B32" s="50" t="s">
        <v>493</v>
      </c>
      <c r="C32" s="52">
        <v>2837411.66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3796781.33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3796781.33</v>
      </c>
      <c r="D35" s="81"/>
      <c r="E35" s="47"/>
    </row>
    <row r="36" spans="1:5" ht="22.5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1685120.92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1488741.71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105819.5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224.71</v>
      </c>
      <c r="D42" s="81"/>
      <c r="E42" s="47"/>
    </row>
    <row r="43" spans="1:5" ht="22.5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90335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2.5" x14ac:dyDescent="0.2">
      <c r="A49" s="48">
        <v>4173</v>
      </c>
      <c r="B49" s="50" t="s">
        <v>500</v>
      </c>
      <c r="C49" s="52">
        <v>0</v>
      </c>
      <c r="D49" s="81"/>
      <c r="E49" s="47"/>
    </row>
    <row r="50" spans="1:5" ht="22.5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2.5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2.5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2.5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ht="22.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3.75" x14ac:dyDescent="0.2">
      <c r="A58" s="48">
        <v>4200</v>
      </c>
      <c r="B58" s="50" t="s">
        <v>506</v>
      </c>
      <c r="C58" s="52">
        <f>+C59+C65</f>
        <v>305346538.49000001</v>
      </c>
      <c r="D58" s="81"/>
      <c r="E58" s="47"/>
    </row>
    <row r="59" spans="1:5" ht="22.5" x14ac:dyDescent="0.2">
      <c r="A59" s="48">
        <v>4210</v>
      </c>
      <c r="B59" s="50" t="s">
        <v>507</v>
      </c>
      <c r="C59" s="52">
        <f>SUM(C60:C64)</f>
        <v>246374234.51000002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125865746.28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118064811.18000001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2443677.0499999998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58972303.979999997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58972303.979999997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264839345.25999999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222046171.06</v>
      </c>
      <c r="D99" s="53">
        <f>C99/$C$98</f>
        <v>0.83841836582857898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110765844.56</v>
      </c>
      <c r="D100" s="53">
        <f t="shared" ref="D100:D163" si="0">C100/$C$98</f>
        <v>0.41823787342193497</v>
      </c>
      <c r="E100" s="49"/>
    </row>
    <row r="101" spans="1:5" x14ac:dyDescent="0.2">
      <c r="A101" s="51">
        <v>5111</v>
      </c>
      <c r="B101" s="49" t="s">
        <v>361</v>
      </c>
      <c r="C101" s="52">
        <v>62127717.640000001</v>
      </c>
      <c r="D101" s="53">
        <f t="shared" si="0"/>
        <v>0.23458643419846673</v>
      </c>
      <c r="E101" s="49"/>
    </row>
    <row r="102" spans="1:5" x14ac:dyDescent="0.2">
      <c r="A102" s="51">
        <v>5112</v>
      </c>
      <c r="B102" s="49" t="s">
        <v>362</v>
      </c>
      <c r="C102" s="52">
        <v>7740504.2300000004</v>
      </c>
      <c r="D102" s="53">
        <f t="shared" si="0"/>
        <v>2.9227168729030563E-2</v>
      </c>
      <c r="E102" s="49"/>
    </row>
    <row r="103" spans="1:5" x14ac:dyDescent="0.2">
      <c r="A103" s="51">
        <v>5113</v>
      </c>
      <c r="B103" s="49" t="s">
        <v>363</v>
      </c>
      <c r="C103" s="52">
        <v>10732661.33</v>
      </c>
      <c r="D103" s="53">
        <f t="shared" si="0"/>
        <v>4.0525176950061761E-2</v>
      </c>
      <c r="E103" s="49"/>
    </row>
    <row r="104" spans="1:5" x14ac:dyDescent="0.2">
      <c r="A104" s="51">
        <v>5114</v>
      </c>
      <c r="B104" s="49" t="s">
        <v>364</v>
      </c>
      <c r="C104" s="52">
        <v>427805.39</v>
      </c>
      <c r="D104" s="53">
        <f t="shared" si="0"/>
        <v>1.615339252481582E-3</v>
      </c>
      <c r="E104" s="49"/>
    </row>
    <row r="105" spans="1:5" x14ac:dyDescent="0.2">
      <c r="A105" s="51">
        <v>5115</v>
      </c>
      <c r="B105" s="49" t="s">
        <v>365</v>
      </c>
      <c r="C105" s="52">
        <v>29737155.969999999</v>
      </c>
      <c r="D105" s="53">
        <f t="shared" si="0"/>
        <v>0.1122837542918943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44145810.019999996</v>
      </c>
      <c r="D107" s="53">
        <f t="shared" si="0"/>
        <v>0.1666890166061272</v>
      </c>
      <c r="E107" s="49"/>
    </row>
    <row r="108" spans="1:5" x14ac:dyDescent="0.2">
      <c r="A108" s="51">
        <v>5121</v>
      </c>
      <c r="B108" s="49" t="s">
        <v>368</v>
      </c>
      <c r="C108" s="52">
        <v>2665926.1800000002</v>
      </c>
      <c r="D108" s="53">
        <f t="shared" si="0"/>
        <v>1.0066201369674841E-2</v>
      </c>
      <c r="E108" s="49"/>
    </row>
    <row r="109" spans="1:5" x14ac:dyDescent="0.2">
      <c r="A109" s="51">
        <v>5122</v>
      </c>
      <c r="B109" s="49" t="s">
        <v>369</v>
      </c>
      <c r="C109" s="52">
        <v>493318.06</v>
      </c>
      <c r="D109" s="53">
        <f t="shared" si="0"/>
        <v>1.8627068403136863E-3</v>
      </c>
      <c r="E109" s="49"/>
    </row>
    <row r="110" spans="1:5" x14ac:dyDescent="0.2">
      <c r="A110" s="51">
        <v>5123</v>
      </c>
      <c r="B110" s="49" t="s">
        <v>370</v>
      </c>
      <c r="C110" s="52">
        <v>242733.8</v>
      </c>
      <c r="D110" s="53">
        <f t="shared" si="0"/>
        <v>9.1653224622535452E-4</v>
      </c>
      <c r="E110" s="49"/>
    </row>
    <row r="111" spans="1:5" x14ac:dyDescent="0.2">
      <c r="A111" s="51">
        <v>5124</v>
      </c>
      <c r="B111" s="49" t="s">
        <v>371</v>
      </c>
      <c r="C111" s="52">
        <v>14543991.18</v>
      </c>
      <c r="D111" s="53">
        <f t="shared" si="0"/>
        <v>5.4916278265685063E-2</v>
      </c>
      <c r="E111" s="49"/>
    </row>
    <row r="112" spans="1:5" x14ac:dyDescent="0.2">
      <c r="A112" s="51">
        <v>5125</v>
      </c>
      <c r="B112" s="49" t="s">
        <v>372</v>
      </c>
      <c r="C112" s="52">
        <v>652729.47</v>
      </c>
      <c r="D112" s="53">
        <f t="shared" si="0"/>
        <v>2.4646242398734136E-3</v>
      </c>
      <c r="E112" s="49"/>
    </row>
    <row r="113" spans="1:5" x14ac:dyDescent="0.2">
      <c r="A113" s="51">
        <v>5126</v>
      </c>
      <c r="B113" s="49" t="s">
        <v>373</v>
      </c>
      <c r="C113" s="52">
        <v>20207850.739999998</v>
      </c>
      <c r="D113" s="53">
        <f t="shared" si="0"/>
        <v>7.630229836190465E-2</v>
      </c>
      <c r="E113" s="49"/>
    </row>
    <row r="114" spans="1:5" x14ac:dyDescent="0.2">
      <c r="A114" s="51">
        <v>5127</v>
      </c>
      <c r="B114" s="49" t="s">
        <v>374</v>
      </c>
      <c r="C114" s="52">
        <v>1225634.99</v>
      </c>
      <c r="D114" s="53">
        <f t="shared" si="0"/>
        <v>4.6278433017449159E-3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1.7414142130098997E-4</v>
      </c>
      <c r="E115" s="49"/>
    </row>
    <row r="116" spans="1:5" x14ac:dyDescent="0.2">
      <c r="A116" s="51">
        <v>5129</v>
      </c>
      <c r="B116" s="49" t="s">
        <v>376</v>
      </c>
      <c r="C116" s="52">
        <v>4067506.1</v>
      </c>
      <c r="D116" s="53">
        <f t="shared" si="0"/>
        <v>1.5358390559404302E-2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67134516.480000004</v>
      </c>
      <c r="D117" s="53">
        <f t="shared" si="0"/>
        <v>0.25349147580051679</v>
      </c>
      <c r="E117" s="49"/>
    </row>
    <row r="118" spans="1:5" x14ac:dyDescent="0.2">
      <c r="A118" s="51">
        <v>5131</v>
      </c>
      <c r="B118" s="49" t="s">
        <v>378</v>
      </c>
      <c r="C118" s="52">
        <v>23005194.989999998</v>
      </c>
      <c r="D118" s="53">
        <f t="shared" si="0"/>
        <v>8.6864717806242775E-2</v>
      </c>
      <c r="E118" s="49"/>
    </row>
    <row r="119" spans="1:5" x14ac:dyDescent="0.2">
      <c r="A119" s="51">
        <v>5132</v>
      </c>
      <c r="B119" s="49" t="s">
        <v>379</v>
      </c>
      <c r="C119" s="52">
        <v>4251946.29</v>
      </c>
      <c r="D119" s="53">
        <f t="shared" si="0"/>
        <v>1.6054813478812026E-2</v>
      </c>
      <c r="E119" s="49"/>
    </row>
    <row r="120" spans="1:5" x14ac:dyDescent="0.2">
      <c r="A120" s="51">
        <v>5133</v>
      </c>
      <c r="B120" s="49" t="s">
        <v>380</v>
      </c>
      <c r="C120" s="52">
        <v>2088454.77</v>
      </c>
      <c r="D120" s="53">
        <f t="shared" si="0"/>
        <v>7.8857420824300379E-3</v>
      </c>
      <c r="E120" s="49"/>
    </row>
    <row r="121" spans="1:5" x14ac:dyDescent="0.2">
      <c r="A121" s="51">
        <v>5134</v>
      </c>
      <c r="B121" s="49" t="s">
        <v>381</v>
      </c>
      <c r="C121" s="52">
        <v>723727.19</v>
      </c>
      <c r="D121" s="53">
        <f t="shared" si="0"/>
        <v>2.7327026854317938E-3</v>
      </c>
      <c r="E121" s="49"/>
    </row>
    <row r="122" spans="1:5" x14ac:dyDescent="0.2">
      <c r="A122" s="51">
        <v>5135</v>
      </c>
      <c r="B122" s="49" t="s">
        <v>382</v>
      </c>
      <c r="C122" s="52">
        <v>8084061.1200000001</v>
      </c>
      <c r="D122" s="53">
        <f t="shared" si="0"/>
        <v>3.0524396260169187E-2</v>
      </c>
      <c r="E122" s="49"/>
    </row>
    <row r="123" spans="1:5" x14ac:dyDescent="0.2">
      <c r="A123" s="51">
        <v>5136</v>
      </c>
      <c r="B123" s="49" t="s">
        <v>383</v>
      </c>
      <c r="C123" s="52">
        <v>1263100.1599999999</v>
      </c>
      <c r="D123" s="53">
        <f t="shared" si="0"/>
        <v>4.7693070633443085E-3</v>
      </c>
      <c r="E123" s="49"/>
    </row>
    <row r="124" spans="1:5" x14ac:dyDescent="0.2">
      <c r="A124" s="51">
        <v>5137</v>
      </c>
      <c r="B124" s="49" t="s">
        <v>384</v>
      </c>
      <c r="C124" s="52">
        <v>259795.36</v>
      </c>
      <c r="D124" s="53">
        <f t="shared" si="0"/>
        <v>9.809545471612302E-4</v>
      </c>
      <c r="E124" s="49"/>
    </row>
    <row r="125" spans="1:5" x14ac:dyDescent="0.2">
      <c r="A125" s="51">
        <v>5138</v>
      </c>
      <c r="B125" s="49" t="s">
        <v>385</v>
      </c>
      <c r="C125" s="52">
        <v>13500955.130000001</v>
      </c>
      <c r="D125" s="53">
        <f t="shared" si="0"/>
        <v>5.0977905555331084E-2</v>
      </c>
      <c r="E125" s="49"/>
    </row>
    <row r="126" spans="1:5" x14ac:dyDescent="0.2">
      <c r="A126" s="51">
        <v>5139</v>
      </c>
      <c r="B126" s="49" t="s">
        <v>386</v>
      </c>
      <c r="C126" s="52">
        <v>13957281.470000001</v>
      </c>
      <c r="D126" s="53">
        <f t="shared" si="0"/>
        <v>5.2700936321594352E-2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30818996.870000001</v>
      </c>
      <c r="D127" s="53">
        <f t="shared" si="0"/>
        <v>0.1163686492267384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11026750</v>
      </c>
      <c r="D128" s="53">
        <f t="shared" si="0"/>
        <v>4.1635618715092124E-2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11026750</v>
      </c>
      <c r="D130" s="53">
        <f t="shared" si="0"/>
        <v>4.1635618715092124E-2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2109143.42</v>
      </c>
      <c r="D134" s="53">
        <f t="shared" si="0"/>
        <v>7.9638598182207275E-3</v>
      </c>
      <c r="E134" s="49"/>
    </row>
    <row r="135" spans="1:5" x14ac:dyDescent="0.2">
      <c r="A135" s="51">
        <v>5231</v>
      </c>
      <c r="B135" s="49" t="s">
        <v>394</v>
      </c>
      <c r="C135" s="52">
        <v>2109143.42</v>
      </c>
      <c r="D135" s="53">
        <f t="shared" si="0"/>
        <v>7.9638598182207275E-3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14898449.17</v>
      </c>
      <c r="D137" s="53">
        <f t="shared" si="0"/>
        <v>5.6254666976969708E-2</v>
      </c>
      <c r="E137" s="49"/>
    </row>
    <row r="138" spans="1:5" x14ac:dyDescent="0.2">
      <c r="A138" s="51">
        <v>5241</v>
      </c>
      <c r="B138" s="49" t="s">
        <v>396</v>
      </c>
      <c r="C138" s="52">
        <v>14522949.17</v>
      </c>
      <c r="D138" s="53">
        <f t="shared" si="0"/>
        <v>5.4836826287054989E-2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1.4178406899147157E-3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2784654.2800000003</v>
      </c>
      <c r="D142" s="53">
        <f t="shared" si="0"/>
        <v>1.0514503716455837E-2</v>
      </c>
      <c r="E142" s="49"/>
    </row>
    <row r="143" spans="1:5" x14ac:dyDescent="0.2">
      <c r="A143" s="51">
        <v>5251</v>
      </c>
      <c r="B143" s="49" t="s">
        <v>400</v>
      </c>
      <c r="C143" s="52">
        <v>168964.18</v>
      </c>
      <c r="D143" s="53">
        <f t="shared" si="0"/>
        <v>6.3798745550485813E-4</v>
      </c>
      <c r="E143" s="49"/>
    </row>
    <row r="144" spans="1:5" x14ac:dyDescent="0.2">
      <c r="A144" s="51">
        <v>5252</v>
      </c>
      <c r="B144" s="49" t="s">
        <v>401</v>
      </c>
      <c r="C144" s="52">
        <v>2615690.1</v>
      </c>
      <c r="D144" s="53">
        <f t="shared" si="0"/>
        <v>9.876516260950978E-3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4677090.7</v>
      </c>
      <c r="D160" s="53">
        <f t="shared" si="0"/>
        <v>1.7660105206076436E-2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4677090.7</v>
      </c>
      <c r="D167" s="53">
        <f t="shared" si="1"/>
        <v>1.7660105206076436E-2</v>
      </c>
      <c r="E167" s="49"/>
    </row>
    <row r="168" spans="1:5" x14ac:dyDescent="0.2">
      <c r="A168" s="51">
        <v>5331</v>
      </c>
      <c r="B168" s="49" t="s">
        <v>422</v>
      </c>
      <c r="C168" s="52">
        <v>4677090.7</v>
      </c>
      <c r="D168" s="53">
        <f t="shared" si="1"/>
        <v>1.7660105206076436E-2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1337215.6399999999</v>
      </c>
      <c r="D170" s="53">
        <f t="shared" si="1"/>
        <v>5.0491577778491292E-3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1337215.6399999999</v>
      </c>
      <c r="D171" s="53">
        <f t="shared" si="1"/>
        <v>5.0491577778491292E-3</v>
      </c>
      <c r="E171" s="49"/>
    </row>
    <row r="172" spans="1:5" x14ac:dyDescent="0.2">
      <c r="A172" s="51">
        <v>5411</v>
      </c>
      <c r="B172" s="49" t="s">
        <v>426</v>
      </c>
      <c r="C172" s="52">
        <v>1337215.6399999999</v>
      </c>
      <c r="D172" s="53">
        <f t="shared" si="1"/>
        <v>5.0491577778491292E-3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5959870.9900000002</v>
      </c>
      <c r="D185" s="53">
        <f t="shared" si="1"/>
        <v>2.2503721960757124E-2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5959870.9900000002</v>
      </c>
      <c r="D186" s="53">
        <f t="shared" si="1"/>
        <v>2.2503721960757124E-2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1737178.61</v>
      </c>
      <c r="D189" s="53">
        <f t="shared" si="1"/>
        <v>6.5593675603395126E-3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4063341.42</v>
      </c>
      <c r="D191" s="53">
        <f t="shared" si="1"/>
        <v>1.5342665252441653E-2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159350.96</v>
      </c>
      <c r="D193" s="53">
        <f t="shared" si="1"/>
        <v>6.0168914797595807E-4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2.5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55" t="s">
        <v>662</v>
      </c>
      <c r="B1" s="155"/>
      <c r="C1" s="155"/>
      <c r="D1" s="27" t="s">
        <v>605</v>
      </c>
      <c r="E1" s="28">
        <v>2023</v>
      </c>
    </row>
    <row r="2" spans="1:5" ht="18.95" customHeight="1" x14ac:dyDescent="0.2">
      <c r="A2" s="155" t="s">
        <v>611</v>
      </c>
      <c r="B2" s="155"/>
      <c r="C2" s="155"/>
      <c r="D2" s="27" t="s">
        <v>606</v>
      </c>
      <c r="E2" s="28" t="s">
        <v>608</v>
      </c>
    </row>
    <row r="3" spans="1:5" ht="18.95" customHeight="1" x14ac:dyDescent="0.2">
      <c r="A3" s="155" t="s">
        <v>663</v>
      </c>
      <c r="B3" s="155"/>
      <c r="C3" s="155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-869567.44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87125997.920000002</v>
      </c>
    </row>
    <row r="15" spans="1:5" x14ac:dyDescent="0.2">
      <c r="A15" s="33">
        <v>3220</v>
      </c>
      <c r="B15" s="29" t="s">
        <v>469</v>
      </c>
      <c r="C15" s="34">
        <v>159478967.69999999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55" t="s">
        <v>662</v>
      </c>
      <c r="B1" s="155"/>
      <c r="C1" s="155"/>
      <c r="D1" s="27" t="s">
        <v>605</v>
      </c>
      <c r="E1" s="28">
        <v>2023</v>
      </c>
    </row>
    <row r="2" spans="1:5" s="35" customFormat="1" ht="18.95" customHeight="1" x14ac:dyDescent="0.25">
      <c r="A2" s="155" t="s">
        <v>612</v>
      </c>
      <c r="B2" s="155"/>
      <c r="C2" s="155"/>
      <c r="D2" s="27" t="s">
        <v>606</v>
      </c>
      <c r="E2" s="28" t="s">
        <v>608</v>
      </c>
    </row>
    <row r="3" spans="1:5" s="35" customFormat="1" ht="18.95" customHeight="1" x14ac:dyDescent="0.25">
      <c r="A3" s="155" t="s">
        <v>663</v>
      </c>
      <c r="B3" s="155"/>
      <c r="C3" s="155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9634991.3800000008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9634991.3800000008</v>
      </c>
      <c r="D15" s="117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89377323.260000005</v>
      </c>
      <c r="D20" s="117">
        <f>SUM(D21:D27)</f>
        <v>84224966.280000001</v>
      </c>
    </row>
    <row r="21" spans="1:4" x14ac:dyDescent="0.2">
      <c r="A21" s="33">
        <v>1231</v>
      </c>
      <c r="B21" s="29" t="s">
        <v>229</v>
      </c>
      <c r="C21" s="34">
        <v>2000000</v>
      </c>
      <c r="D21" s="34">
        <v>2000000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87327323.900000006</v>
      </c>
      <c r="D25" s="34">
        <v>82224966.280000001</v>
      </c>
    </row>
    <row r="26" spans="1:4" x14ac:dyDescent="0.2">
      <c r="A26" s="33">
        <v>1236</v>
      </c>
      <c r="B26" s="29" t="s">
        <v>234</v>
      </c>
      <c r="C26" s="34">
        <v>49999.360000000001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4704387.51</v>
      </c>
      <c r="D28" s="117">
        <f>SUM(D29:D36)</f>
        <v>4492281.51</v>
      </c>
    </row>
    <row r="29" spans="1:4" x14ac:dyDescent="0.2">
      <c r="A29" s="33">
        <v>1241</v>
      </c>
      <c r="B29" s="29" t="s">
        <v>237</v>
      </c>
      <c r="C29" s="34">
        <v>329723.15000000002</v>
      </c>
      <c r="D29" s="34">
        <v>329723.15000000002</v>
      </c>
    </row>
    <row r="30" spans="1:4" x14ac:dyDescent="0.2">
      <c r="A30" s="33">
        <v>1242</v>
      </c>
      <c r="B30" s="29" t="s">
        <v>238</v>
      </c>
      <c r="C30" s="34">
        <v>1028717.15</v>
      </c>
      <c r="D30" s="34">
        <v>886211.15</v>
      </c>
    </row>
    <row r="31" spans="1:4" x14ac:dyDescent="0.2">
      <c r="A31" s="33">
        <v>1243</v>
      </c>
      <c r="B31" s="29" t="s">
        <v>239</v>
      </c>
      <c r="C31" s="34">
        <v>56000</v>
      </c>
      <c r="D31" s="34">
        <v>56000</v>
      </c>
    </row>
    <row r="32" spans="1:4" x14ac:dyDescent="0.2">
      <c r="A32" s="33">
        <v>1244</v>
      </c>
      <c r="B32" s="29" t="s">
        <v>240</v>
      </c>
      <c r="C32" s="34">
        <v>794932.16</v>
      </c>
      <c r="D32" s="34">
        <v>794932.16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2495015.0499999998</v>
      </c>
      <c r="D34" s="34">
        <v>2425415.0499999998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94081710.770000011</v>
      </c>
      <c r="D43" s="117">
        <f>D20+D28+D37</f>
        <v>88717247.790000007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87125997.920000002</v>
      </c>
      <c r="D47" s="117">
        <v>0</v>
      </c>
    </row>
    <row r="48" spans="1:5" x14ac:dyDescent="0.2">
      <c r="A48" s="33"/>
      <c r="B48" s="118" t="s">
        <v>617</v>
      </c>
      <c r="C48" s="117">
        <f>C51+C63+C91+C94+C49</f>
        <v>16661672.899999999</v>
      </c>
      <c r="D48" s="117">
        <f>D51+D63+D91+D94+D49</f>
        <v>53016346.579999998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1337215.6399999999</v>
      </c>
      <c r="D51" s="117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1337215.6399999999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1337215.6399999999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5959870.9900000002</v>
      </c>
      <c r="D63" s="117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5959870.9900000002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1737178.61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4063341.42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159350.96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1" t="s">
        <v>630</v>
      </c>
      <c r="C94" s="117">
        <f>SUM(C95:C99)</f>
        <v>9364586.2699999996</v>
      </c>
      <c r="D94" s="117">
        <f>SUM(D95:D99)</f>
        <v>0</v>
      </c>
    </row>
    <row r="95" spans="1:4" x14ac:dyDescent="0.2">
      <c r="A95" s="33">
        <v>2111</v>
      </c>
      <c r="B95" s="29" t="s">
        <v>631</v>
      </c>
      <c r="C95" s="34">
        <v>96213.78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3921820.8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3662852.63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1683699.06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326910.58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0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0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326910.58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-0.06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327921.28000000003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-1893.59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882.95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0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103460760.23999999</v>
      </c>
      <c r="D122" s="117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C5" sqref="C5:C20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7" customFormat="1" ht="18" customHeight="1" x14ac:dyDescent="0.25">
      <c r="A1" s="156" t="s">
        <v>662</v>
      </c>
      <c r="B1" s="157"/>
      <c r="C1" s="158"/>
    </row>
    <row r="2" spans="1:3" s="37" customFormat="1" ht="18" customHeight="1" x14ac:dyDescent="0.25">
      <c r="A2" s="159" t="s">
        <v>613</v>
      </c>
      <c r="B2" s="160"/>
      <c r="C2" s="161"/>
    </row>
    <row r="3" spans="1:3" s="37" customFormat="1" ht="18" customHeight="1" x14ac:dyDescent="0.25">
      <c r="A3" s="159" t="s">
        <v>663</v>
      </c>
      <c r="B3" s="160"/>
      <c r="C3" s="161"/>
    </row>
    <row r="4" spans="1:3" s="39" customFormat="1" ht="18" customHeight="1" x14ac:dyDescent="0.2">
      <c r="A4" s="162" t="s">
        <v>614</v>
      </c>
      <c r="B4" s="163"/>
      <c r="C4" s="164"/>
    </row>
    <row r="5" spans="1:3" x14ac:dyDescent="0.2">
      <c r="A5" s="54" t="s">
        <v>521</v>
      </c>
      <c r="B5" s="54"/>
      <c r="C5" s="146">
        <v>365465343.18000001</v>
      </c>
    </row>
    <row r="6" spans="1:3" x14ac:dyDescent="0.2">
      <c r="A6" s="55"/>
      <c r="B6" s="56"/>
      <c r="C6" s="139"/>
    </row>
    <row r="7" spans="1:3" x14ac:dyDescent="0.2">
      <c r="A7" s="62" t="s">
        <v>522</v>
      </c>
      <c r="B7" s="62"/>
      <c r="C7" s="140">
        <f>SUM(C8:C13)</f>
        <v>0</v>
      </c>
    </row>
    <row r="8" spans="1:3" x14ac:dyDescent="0.2">
      <c r="A8" s="68" t="s">
        <v>523</v>
      </c>
      <c r="B8" s="67" t="s">
        <v>342</v>
      </c>
      <c r="C8" s="147">
        <v>0</v>
      </c>
    </row>
    <row r="9" spans="1:3" x14ac:dyDescent="0.2">
      <c r="A9" s="57" t="s">
        <v>524</v>
      </c>
      <c r="B9" s="58" t="s">
        <v>533</v>
      </c>
      <c r="C9" s="147">
        <v>0</v>
      </c>
    </row>
    <row r="10" spans="1:3" x14ac:dyDescent="0.2">
      <c r="A10" s="57" t="s">
        <v>525</v>
      </c>
      <c r="B10" s="58" t="s">
        <v>350</v>
      </c>
      <c r="C10" s="147">
        <v>0</v>
      </c>
    </row>
    <row r="11" spans="1:3" x14ac:dyDescent="0.2">
      <c r="A11" s="57" t="s">
        <v>526</v>
      </c>
      <c r="B11" s="58" t="s">
        <v>351</v>
      </c>
      <c r="C11" s="147">
        <v>0</v>
      </c>
    </row>
    <row r="12" spans="1:3" x14ac:dyDescent="0.2">
      <c r="A12" s="57" t="s">
        <v>527</v>
      </c>
      <c r="B12" s="58" t="s">
        <v>352</v>
      </c>
      <c r="C12" s="147">
        <v>0</v>
      </c>
    </row>
    <row r="13" spans="1:3" x14ac:dyDescent="0.2">
      <c r="A13" s="59" t="s">
        <v>528</v>
      </c>
      <c r="B13" s="60" t="s">
        <v>529</v>
      </c>
      <c r="C13" s="147">
        <v>0</v>
      </c>
    </row>
    <row r="14" spans="1:3" x14ac:dyDescent="0.2">
      <c r="A14" s="55"/>
      <c r="B14" s="61"/>
      <c r="C14" s="148"/>
    </row>
    <row r="15" spans="1:3" x14ac:dyDescent="0.2">
      <c r="A15" s="62" t="s">
        <v>82</v>
      </c>
      <c r="B15" s="56"/>
      <c r="C15" s="140">
        <f>SUM(C16:C18)</f>
        <v>13500000</v>
      </c>
    </row>
    <row r="16" spans="1:3" x14ac:dyDescent="0.2">
      <c r="A16" s="63">
        <v>3.1</v>
      </c>
      <c r="B16" s="58" t="s">
        <v>532</v>
      </c>
      <c r="C16" s="147">
        <v>0</v>
      </c>
    </row>
    <row r="17" spans="1:3" x14ac:dyDescent="0.2">
      <c r="A17" s="64">
        <v>3.2</v>
      </c>
      <c r="B17" s="58" t="s">
        <v>530</v>
      </c>
      <c r="C17" s="147">
        <v>13500000</v>
      </c>
    </row>
    <row r="18" spans="1:3" x14ac:dyDescent="0.2">
      <c r="A18" s="64">
        <v>3.3</v>
      </c>
      <c r="B18" s="60" t="s">
        <v>531</v>
      </c>
      <c r="C18" s="149">
        <v>0</v>
      </c>
    </row>
    <row r="19" spans="1:3" x14ac:dyDescent="0.2">
      <c r="A19" s="55"/>
      <c r="B19" s="65"/>
      <c r="C19" s="150"/>
    </row>
    <row r="20" spans="1:3" x14ac:dyDescent="0.2">
      <c r="A20" s="66" t="s">
        <v>660</v>
      </c>
      <c r="B20" s="66"/>
      <c r="C20" s="146">
        <f>C5+C7-C15</f>
        <v>351965343.18000001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C5" sqref="C5:C37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16384" width="11.42578125" style="38"/>
  </cols>
  <sheetData>
    <row r="1" spans="1:3" s="40" customFormat="1" ht="18.95" customHeight="1" x14ac:dyDescent="0.25">
      <c r="A1" s="165" t="s">
        <v>662</v>
      </c>
      <c r="B1" s="166"/>
      <c r="C1" s="167"/>
    </row>
    <row r="2" spans="1:3" s="40" customFormat="1" ht="18.95" customHeight="1" x14ac:dyDescent="0.25">
      <c r="A2" s="168" t="s">
        <v>615</v>
      </c>
      <c r="B2" s="169"/>
      <c r="C2" s="170"/>
    </row>
    <row r="3" spans="1:3" s="40" customFormat="1" ht="18.95" customHeight="1" x14ac:dyDescent="0.25">
      <c r="A3" s="168" t="s">
        <v>663</v>
      </c>
      <c r="B3" s="169"/>
      <c r="C3" s="170"/>
    </row>
    <row r="4" spans="1:3" x14ac:dyDescent="0.2">
      <c r="A4" s="162" t="s">
        <v>614</v>
      </c>
      <c r="B4" s="163"/>
      <c r="C4" s="164"/>
    </row>
    <row r="5" spans="1:3" x14ac:dyDescent="0.2">
      <c r="A5" s="74" t="s">
        <v>534</v>
      </c>
      <c r="B5" s="54"/>
      <c r="C5" s="138">
        <v>369065275.72000003</v>
      </c>
    </row>
    <row r="6" spans="1:3" x14ac:dyDescent="0.2">
      <c r="A6" s="70"/>
      <c r="B6" s="56"/>
      <c r="C6" s="139"/>
    </row>
    <row r="7" spans="1:3" x14ac:dyDescent="0.2">
      <c r="A7" s="62" t="s">
        <v>535</v>
      </c>
      <c r="B7" s="71"/>
      <c r="C7" s="140">
        <f>SUM(C8:C28)</f>
        <v>110185802.13000001</v>
      </c>
    </row>
    <row r="8" spans="1:3" x14ac:dyDescent="0.2">
      <c r="A8" s="115">
        <v>2.1</v>
      </c>
      <c r="B8" s="75" t="s">
        <v>370</v>
      </c>
      <c r="C8" s="141">
        <v>0</v>
      </c>
    </row>
    <row r="9" spans="1:3" x14ac:dyDescent="0.2">
      <c r="A9" s="115">
        <v>2.2000000000000002</v>
      </c>
      <c r="B9" s="75" t="s">
        <v>367</v>
      </c>
      <c r="C9" s="141">
        <v>0</v>
      </c>
    </row>
    <row r="10" spans="1:3" x14ac:dyDescent="0.2">
      <c r="A10" s="79">
        <v>2.2999999999999998</v>
      </c>
      <c r="B10" s="69" t="s">
        <v>237</v>
      </c>
      <c r="C10" s="141">
        <v>329723.15000000002</v>
      </c>
    </row>
    <row r="11" spans="1:3" x14ac:dyDescent="0.2">
      <c r="A11" s="79">
        <v>2.4</v>
      </c>
      <c r="B11" s="69" t="s">
        <v>238</v>
      </c>
      <c r="C11" s="141">
        <v>1028717.15</v>
      </c>
    </row>
    <row r="12" spans="1:3" x14ac:dyDescent="0.2">
      <c r="A12" s="79">
        <v>2.5</v>
      </c>
      <c r="B12" s="69" t="s">
        <v>239</v>
      </c>
      <c r="C12" s="141">
        <v>56000</v>
      </c>
    </row>
    <row r="13" spans="1:3" x14ac:dyDescent="0.2">
      <c r="A13" s="79">
        <v>2.6</v>
      </c>
      <c r="B13" s="69" t="s">
        <v>240</v>
      </c>
      <c r="C13" s="141">
        <v>794932.16</v>
      </c>
    </row>
    <row r="14" spans="1:3" x14ac:dyDescent="0.2">
      <c r="A14" s="79">
        <v>2.7</v>
      </c>
      <c r="B14" s="69" t="s">
        <v>241</v>
      </c>
      <c r="C14" s="141">
        <v>0</v>
      </c>
    </row>
    <row r="15" spans="1:3" x14ac:dyDescent="0.2">
      <c r="A15" s="79">
        <v>2.8</v>
      </c>
      <c r="B15" s="69" t="s">
        <v>242</v>
      </c>
      <c r="C15" s="141">
        <v>2495015.0499999998</v>
      </c>
    </row>
    <row r="16" spans="1:3" x14ac:dyDescent="0.2">
      <c r="A16" s="79">
        <v>2.9</v>
      </c>
      <c r="B16" s="69" t="s">
        <v>244</v>
      </c>
      <c r="C16" s="141">
        <v>0</v>
      </c>
    </row>
    <row r="17" spans="1:3" x14ac:dyDescent="0.2">
      <c r="A17" s="79" t="s">
        <v>536</v>
      </c>
      <c r="B17" s="69" t="s">
        <v>537</v>
      </c>
      <c r="C17" s="141">
        <v>2000000</v>
      </c>
    </row>
    <row r="18" spans="1:3" x14ac:dyDescent="0.2">
      <c r="A18" s="79" t="s">
        <v>562</v>
      </c>
      <c r="B18" s="69" t="s">
        <v>246</v>
      </c>
      <c r="C18" s="141">
        <v>0</v>
      </c>
    </row>
    <row r="19" spans="1:3" x14ac:dyDescent="0.2">
      <c r="A19" s="79" t="s">
        <v>563</v>
      </c>
      <c r="B19" s="69" t="s">
        <v>538</v>
      </c>
      <c r="C19" s="141">
        <v>87327323.900000006</v>
      </c>
    </row>
    <row r="20" spans="1:3" x14ac:dyDescent="0.2">
      <c r="A20" s="79" t="s">
        <v>564</v>
      </c>
      <c r="B20" s="69" t="s">
        <v>539</v>
      </c>
      <c r="C20" s="141">
        <v>49999.360000000001</v>
      </c>
    </row>
    <row r="21" spans="1:3" x14ac:dyDescent="0.2">
      <c r="A21" s="79" t="s">
        <v>565</v>
      </c>
      <c r="B21" s="69" t="s">
        <v>540</v>
      </c>
      <c r="C21" s="141">
        <v>0</v>
      </c>
    </row>
    <row r="22" spans="1:3" x14ac:dyDescent="0.2">
      <c r="A22" s="79" t="s">
        <v>541</v>
      </c>
      <c r="B22" s="69" t="s">
        <v>542</v>
      </c>
      <c r="C22" s="141">
        <v>0</v>
      </c>
    </row>
    <row r="23" spans="1:3" x14ac:dyDescent="0.2">
      <c r="A23" s="79" t="s">
        <v>543</v>
      </c>
      <c r="B23" s="69" t="s">
        <v>544</v>
      </c>
      <c r="C23" s="141">
        <v>0</v>
      </c>
    </row>
    <row r="24" spans="1:3" x14ac:dyDescent="0.2">
      <c r="A24" s="79" t="s">
        <v>545</v>
      </c>
      <c r="B24" s="69" t="s">
        <v>546</v>
      </c>
      <c r="C24" s="141">
        <v>0</v>
      </c>
    </row>
    <row r="25" spans="1:3" x14ac:dyDescent="0.2">
      <c r="A25" s="79" t="s">
        <v>547</v>
      </c>
      <c r="B25" s="69" t="s">
        <v>548</v>
      </c>
      <c r="C25" s="141">
        <v>0</v>
      </c>
    </row>
    <row r="26" spans="1:3" x14ac:dyDescent="0.2">
      <c r="A26" s="79" t="s">
        <v>549</v>
      </c>
      <c r="B26" s="69" t="s">
        <v>550</v>
      </c>
      <c r="C26" s="141">
        <v>16104091.359999999</v>
      </c>
    </row>
    <row r="27" spans="1:3" x14ac:dyDescent="0.2">
      <c r="A27" s="79" t="s">
        <v>551</v>
      </c>
      <c r="B27" s="69" t="s">
        <v>552</v>
      </c>
      <c r="C27" s="141">
        <v>0</v>
      </c>
    </row>
    <row r="28" spans="1:3" x14ac:dyDescent="0.2">
      <c r="A28" s="79" t="s">
        <v>553</v>
      </c>
      <c r="B28" s="75" t="s">
        <v>554</v>
      </c>
      <c r="C28" s="141">
        <v>0</v>
      </c>
    </row>
    <row r="29" spans="1:3" x14ac:dyDescent="0.2">
      <c r="A29" s="80"/>
      <c r="B29" s="76"/>
      <c r="C29" s="142"/>
    </row>
    <row r="30" spans="1:3" x14ac:dyDescent="0.2">
      <c r="A30" s="77" t="s">
        <v>555</v>
      </c>
      <c r="B30" s="78"/>
      <c r="C30" s="143">
        <f>SUM(C31:C35)</f>
        <v>5959870.9900000002</v>
      </c>
    </row>
    <row r="31" spans="1:3" x14ac:dyDescent="0.2">
      <c r="A31" s="79" t="s">
        <v>556</v>
      </c>
      <c r="B31" s="69" t="s">
        <v>439</v>
      </c>
      <c r="C31" s="141">
        <v>5959870.9900000002</v>
      </c>
    </row>
    <row r="32" spans="1:3" x14ac:dyDescent="0.2">
      <c r="A32" s="79" t="s">
        <v>557</v>
      </c>
      <c r="B32" s="69" t="s">
        <v>80</v>
      </c>
      <c r="C32" s="141">
        <v>0</v>
      </c>
    </row>
    <row r="33" spans="1:3" x14ac:dyDescent="0.2">
      <c r="A33" s="79" t="s">
        <v>558</v>
      </c>
      <c r="B33" s="69" t="s">
        <v>449</v>
      </c>
      <c r="C33" s="141">
        <v>0</v>
      </c>
    </row>
    <row r="34" spans="1:3" x14ac:dyDescent="0.2">
      <c r="A34" s="79" t="s">
        <v>559</v>
      </c>
      <c r="B34" s="69" t="s">
        <v>455</v>
      </c>
      <c r="C34" s="141">
        <v>0</v>
      </c>
    </row>
    <row r="35" spans="1:3" x14ac:dyDescent="0.2">
      <c r="A35" s="79" t="s">
        <v>560</v>
      </c>
      <c r="B35" s="75" t="s">
        <v>561</v>
      </c>
      <c r="C35" s="144">
        <v>0</v>
      </c>
    </row>
    <row r="36" spans="1:3" x14ac:dyDescent="0.2">
      <c r="A36" s="70"/>
      <c r="B36" s="72"/>
      <c r="C36" s="145"/>
    </row>
    <row r="37" spans="1:3" x14ac:dyDescent="0.2">
      <c r="A37" s="73" t="s">
        <v>661</v>
      </c>
      <c r="B37" s="54"/>
      <c r="C37" s="146">
        <f>C5-C7+C30</f>
        <v>264839344.58000004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55" t="s">
        <v>662</v>
      </c>
      <c r="B1" s="171"/>
      <c r="C1" s="171"/>
      <c r="D1" s="171"/>
      <c r="E1" s="171"/>
      <c r="F1" s="171"/>
      <c r="G1" s="27" t="s">
        <v>605</v>
      </c>
      <c r="H1" s="28">
        <v>2023</v>
      </c>
    </row>
    <row r="2" spans="1:10" ht="18.95" customHeight="1" x14ac:dyDescent="0.2">
      <c r="A2" s="155" t="s">
        <v>616</v>
      </c>
      <c r="B2" s="171"/>
      <c r="C2" s="171"/>
      <c r="D2" s="171"/>
      <c r="E2" s="171"/>
      <c r="F2" s="171"/>
      <c r="G2" s="27" t="s">
        <v>606</v>
      </c>
      <c r="H2" s="28" t="s">
        <v>608</v>
      </c>
    </row>
    <row r="3" spans="1:10" ht="18.95" customHeight="1" x14ac:dyDescent="0.2">
      <c r="A3" s="172" t="s">
        <v>663</v>
      </c>
      <c r="B3" s="173"/>
      <c r="C3" s="173"/>
      <c r="D3" s="173"/>
      <c r="E3" s="173"/>
      <c r="F3" s="173"/>
      <c r="G3" s="27" t="s">
        <v>607</v>
      </c>
      <c r="H3" s="28">
        <v>4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416865999.67000002</v>
      </c>
      <c r="E36" s="34">
        <v>-416865999.67000002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1055268311.08</v>
      </c>
      <c r="E37" s="34">
        <v>-1055268311.08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576778617.09000003</v>
      </c>
      <c r="E38" s="34">
        <v>-576778617.09000003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48634600.649999999</v>
      </c>
      <c r="E39" s="34">
        <v>-48634600.649999999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134497773.31</v>
      </c>
      <c r="E40" s="34">
        <v>-134497773.31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424719685.91000003</v>
      </c>
      <c r="E41" s="34">
        <v>-424719685.91000003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1345111180.4200001</v>
      </c>
      <c r="E42" s="34">
        <v>-1345111180.4200001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755580795.14999998</v>
      </c>
      <c r="E43" s="34">
        <v>-755580795.14999998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514194696.70999998</v>
      </c>
      <c r="E44" s="34">
        <v>-514194696.70999998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875900915.90999997</v>
      </c>
      <c r="E45" s="34">
        <v>-875900915.90999997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129343850.79000001</v>
      </c>
      <c r="E46" s="34">
        <v>-129343850.79000001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99603163.019999996</v>
      </c>
      <c r="E47" s="34">
        <v>-99603163.019999996</v>
      </c>
      <c r="F47" s="34">
        <f t="shared" si="0"/>
        <v>0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50000000000003" customHeight="1" x14ac:dyDescent="0.2">
      <c r="A5" s="174" t="s">
        <v>34</v>
      </c>
      <c r="B5" s="174"/>
      <c r="C5" s="174"/>
      <c r="D5" s="174"/>
      <c r="E5" s="174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2.75" x14ac:dyDescent="0.2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75" t="s">
        <v>36</v>
      </c>
      <c r="C10" s="175"/>
      <c r="D10" s="175"/>
      <c r="E10" s="175"/>
    </row>
    <row r="11" spans="1:8" s="106" customFormat="1" ht="12.95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75" t="s">
        <v>38</v>
      </c>
      <c r="C12" s="175"/>
      <c r="D12" s="175"/>
      <c r="E12" s="175"/>
    </row>
    <row r="13" spans="1:8" s="106" customFormat="1" ht="26.1" customHeight="1" x14ac:dyDescent="0.2">
      <c r="A13" s="110" t="s">
        <v>595</v>
      </c>
      <c r="B13" s="175" t="s">
        <v>39</v>
      </c>
      <c r="C13" s="175"/>
      <c r="D13" s="175"/>
      <c r="E13" s="175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5" customHeight="1" x14ac:dyDescent="0.2">
      <c r="A16" s="110" t="s">
        <v>597</v>
      </c>
    </row>
    <row r="17" spans="1:4" s="106" customFormat="1" ht="12.95" customHeight="1" x14ac:dyDescent="0.2">
      <c r="A17" s="111"/>
    </row>
    <row r="18" spans="1:4" s="106" customFormat="1" ht="12.95" customHeight="1" x14ac:dyDescent="0.2">
      <c r="A18" s="42" t="s">
        <v>95</v>
      </c>
    </row>
    <row r="19" spans="1:4" s="106" customFormat="1" ht="12.95" customHeight="1" x14ac:dyDescent="0.2">
      <c r="A19" s="114" t="s">
        <v>598</v>
      </c>
    </row>
    <row r="20" spans="1:4" s="106" customFormat="1" ht="12.95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2019-02-13T21:19:08Z</cp:lastPrinted>
  <dcterms:created xsi:type="dcterms:W3CDTF">2012-12-11T20:36:24Z</dcterms:created>
  <dcterms:modified xsi:type="dcterms:W3CDTF">2024-03-04T17:49:19Z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